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20" windowHeight="4500" activeTab="0"/>
  </bookViews>
  <sheets>
    <sheet name="mac_inq" sheetId="1" r:id="rId1"/>
  </sheets>
  <definedNames>
    <definedName name="_xlnm.Print_Area" localSheetId="0">'mac_inq'!$A$1:$O$63</definedName>
  </definedNames>
  <calcPr fullCalcOnLoad="1"/>
</workbook>
</file>

<file path=xl/sharedStrings.xml><?xml version="1.0" encoding="utf-8"?>
<sst xmlns="http://schemas.openxmlformats.org/spreadsheetml/2006/main" count="68" uniqueCount="46">
  <si>
    <r>
      <t>SO</t>
    </r>
    <r>
      <rPr>
        <b/>
        <vertAlign val="subscript"/>
        <sz val="12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</si>
  <si>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</si>
  <si>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</si>
  <si>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2"/>
        <rFont val="Times New Roman"/>
        <family val="1"/>
      </rPr>
      <t>4</t>
    </r>
  </si>
  <si>
    <t>CO</t>
  </si>
  <si>
    <r>
      <t>CO</t>
    </r>
    <r>
      <rPr>
        <b/>
        <vertAlign val="subscript"/>
        <sz val="12"/>
        <rFont val="Times New Roman"/>
        <family val="1"/>
      </rPr>
      <t>2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</si>
  <si>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</si>
  <si>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PM2.5</t>
  </si>
  <si>
    <t>PM10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</si>
  <si>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</si>
  <si>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</si>
  <si>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t>Tot. acidif. (H+)</t>
  </si>
  <si>
    <t>t/anno</t>
  </si>
  <si>
    <t>kt/anno</t>
  </si>
  <si>
    <t>1-Produzione energia e trasform. combustibili</t>
  </si>
  <si>
    <t>2-Combustione non industriale</t>
  </si>
  <si>
    <t>3-Combustione nell'industria</t>
  </si>
  <si>
    <t>4-Processi produttivi</t>
  </si>
  <si>
    <t>5-Estrazione e distribuzione combustibili</t>
  </si>
  <si>
    <t>6-Uso di solventi</t>
  </si>
  <si>
    <t>7-Trasporto su strada</t>
  </si>
  <si>
    <t>8-Altre sorgenti mobili e macchinari</t>
  </si>
  <si>
    <t>9-Trattamento e smaltimento rifiuti</t>
  </si>
  <si>
    <t>10-Agricoltura</t>
  </si>
  <si>
    <t>11-Altre sorgenti e assorbimenti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</si>
  <si>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</si>
  <si>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</si>
  <si>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</si>
  <si>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</si>
  <si>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</si>
  <si>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</si>
  <si>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</si>
  <si>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Trattamento e smaltimento rifiuti</t>
  </si>
  <si>
    <t>Agricoltura</t>
  </si>
  <si>
    <t>Altre sorgenti e assorbimenti</t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</si>
  <si>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</si>
  <si>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eq</t>
    </r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</si>
  <si>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</si>
  <si>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</si>
  <si>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</si>
  <si>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</si>
  <si>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</si>
  <si>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</si>
  <si>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</si>
  <si>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Emissioni in Lombardia nel 2017 ripartite per macrosettore - dati finali (Fonte: INEMAR ARPA LOMBARDIA)</t>
  </si>
  <si>
    <t>Distribuzione percentuale delle emissioni in Lombardia nel 2017 - dati finali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</si>
</sst>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#,##0_ ;\-#,##0\ "/>
    <numFmt numFmtId="197" formatCode="#,##0.0"/>
    <numFmt numFmtId="198" formatCode="_-* #,##0.0_-;\-* #,##0.0_-;_-* &quot;-&quot;_-;_-@_-"/>
    <numFmt numFmtId="199" formatCode="0\ %"/>
    <numFmt numFmtId="200" formatCode="0.0\ %"/>
    <numFmt numFmtId="201" formatCode="0.0%"/>
    <numFmt numFmtId="202" formatCode="0.0"/>
    <numFmt numFmtId="203" formatCode="0.000"/>
    <numFmt numFmtId="204" formatCode="0.0000"/>
    <numFmt numFmtId="205" formatCode="0.00000"/>
    <numFmt numFmtId="206" formatCode="#,##0.000"/>
    <numFmt numFmtId="207" formatCode="#,##0.0000"/>
    <numFmt numFmtId="208" formatCode="0.000000"/>
    <numFmt numFmtId="209" formatCode="#,##0.00000"/>
    <numFmt numFmtId="210" formatCode="#,##0.000000"/>
    <numFmt numFmtId="211" formatCode="#,##0.0_ ;\-#,##0.0\ "/>
    <numFmt numFmtId="212" formatCode="#,##0.00_ ;\-#,##0.00\ "/>
    <numFmt numFmtId="213" formatCode="#,##0.000_ ;\-#,##0.000\ "/>
    <numFmt numFmtId="214" formatCode="#,##0.0000000"/>
    <numFmt numFmtId="215" formatCode="#,##0.00000000"/>
    <numFmt numFmtId="216" formatCode="#,##0.000000000"/>
    <numFmt numFmtId="217" formatCode="#,##0.0000000000"/>
    <numFmt numFmtId="218" formatCode="#,##0.0000_ ;\-#,##0.0000\ "/>
    <numFmt numFmtId="219" formatCode="#,##0.00000_ ;\-#,##0.00000\ "/>
    <numFmt numFmtId="220" formatCode="#,##0.000000_ ;\-#,##0.000000\ "/>
    <numFmt numFmtId="221" formatCode="_-* #,##0.0_-;\-* #,##0.0_-;_-* &quot;-&quot;??_-;_-@_-"/>
    <numFmt numFmtId="222" formatCode="_-* #,##0_-;\-* #,##0_-;_-* &quot;-&quot;??_-;_-@_-"/>
    <numFmt numFmtId="223" formatCode="0.00\ %"/>
    <numFmt numFmtId="224" formatCode="&quot;Sì&quot;;&quot;Sì&quot;;&quot;No&quot;"/>
    <numFmt numFmtId="225" formatCode="&quot;Vero&quot;;&quot;Vero&quot;;&quot;Falso&quot;"/>
    <numFmt numFmtId="226" formatCode="&quot;Attivo&quot;;&quot;Attivo&quot;;&quot;Inattivo&quot;"/>
    <numFmt numFmtId="227" formatCode="[$€-2]\ #.##000_);[Red]\([$€-2]\ #.##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bscript"/>
      <sz val="10"/>
      <name val="Times New Roman"/>
      <family val="1"/>
    </font>
    <font>
      <sz val="8"/>
      <name val="Times New Roman"/>
      <family val="1"/>
    </font>
    <font>
      <sz val="19"/>
      <color indexed="8"/>
      <name val="Times New Roman"/>
      <family val="0"/>
    </font>
    <font>
      <b/>
      <sz val="8.5"/>
      <color indexed="8"/>
      <name val="Times New Roman"/>
      <family val="0"/>
    </font>
    <font>
      <sz val="10.25"/>
      <color indexed="8"/>
      <name val="Times New Roman"/>
      <family val="0"/>
    </font>
    <font>
      <sz val="9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89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49" applyFont="1" applyBorder="1" applyAlignment="1">
      <alignment horizontal="center" wrapText="1"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7" fillId="0" borderId="10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 wrapText="1"/>
      <protection/>
    </xf>
    <xf numFmtId="3" fontId="9" fillId="0" borderId="0" xfId="49" applyNumberFormat="1" applyFont="1" applyBorder="1" applyAlignment="1">
      <alignment horizontal="center" vertical="center"/>
      <protection/>
    </xf>
    <xf numFmtId="0" fontId="0" fillId="0" borderId="0" xfId="49" applyAlignment="1">
      <alignment vertical="center"/>
      <protection/>
    </xf>
    <xf numFmtId="41" fontId="7" fillId="0" borderId="10" xfId="49" applyNumberFormat="1" applyFont="1" applyBorder="1" applyAlignment="1">
      <alignment vertical="center"/>
      <protection/>
    </xf>
    <xf numFmtId="3" fontId="7" fillId="0" borderId="0" xfId="49" applyNumberFormat="1" applyFont="1" applyBorder="1" applyAlignment="1">
      <alignment horizontal="center" vertical="center"/>
      <protection/>
    </xf>
    <xf numFmtId="41" fontId="7" fillId="0" borderId="0" xfId="49" applyNumberFormat="1" applyFont="1" applyBorder="1" applyAlignment="1">
      <alignment vertical="center"/>
      <protection/>
    </xf>
    <xf numFmtId="0" fontId="0" fillId="0" borderId="0" xfId="49" applyFont="1">
      <alignment/>
      <protection/>
    </xf>
    <xf numFmtId="0" fontId="7" fillId="0" borderId="11" xfId="49" applyFont="1" applyBorder="1" applyAlignment="1">
      <alignment horizontal="center" vertical="center" wrapText="1"/>
      <protection/>
    </xf>
    <xf numFmtId="0" fontId="7" fillId="0" borderId="12" xfId="49" applyFont="1" applyBorder="1" applyAlignment="1">
      <alignment horizontal="center" vertical="center" wrapText="1"/>
      <protection/>
    </xf>
    <xf numFmtId="41" fontId="13" fillId="0" borderId="13" xfId="47" applyFont="1" applyBorder="1" applyAlignment="1">
      <alignment vertical="center" wrapText="1"/>
    </xf>
    <xf numFmtId="199" fontId="9" fillId="0" borderId="14" xfId="47" applyNumberFormat="1" applyFont="1" applyBorder="1" applyAlignment="1">
      <alignment horizontal="center" vertical="center"/>
    </xf>
    <xf numFmtId="199" fontId="9" fillId="0" borderId="15" xfId="47" applyNumberFormat="1" applyFont="1" applyBorder="1" applyAlignment="1">
      <alignment horizontal="center" vertical="center"/>
    </xf>
    <xf numFmtId="196" fontId="9" fillId="0" borderId="0" xfId="47" applyNumberFormat="1" applyFont="1" applyBorder="1" applyAlignment="1">
      <alignment horizontal="center" vertical="center"/>
    </xf>
    <xf numFmtId="199" fontId="9" fillId="0" borderId="16" xfId="47" applyNumberFormat="1" applyFont="1" applyBorder="1" applyAlignment="1">
      <alignment horizontal="center" vertical="center"/>
    </xf>
    <xf numFmtId="199" fontId="9" fillId="0" borderId="0" xfId="47" applyNumberFormat="1" applyFont="1" applyBorder="1" applyAlignment="1">
      <alignment horizontal="center" vertical="center"/>
    </xf>
    <xf numFmtId="199" fontId="9" fillId="0" borderId="17" xfId="47" applyNumberFormat="1" applyFont="1" applyBorder="1" applyAlignment="1">
      <alignment horizontal="center" vertical="center"/>
    </xf>
    <xf numFmtId="199" fontId="9" fillId="0" borderId="18" xfId="47" applyNumberFormat="1" applyFont="1" applyBorder="1" applyAlignment="1">
      <alignment horizontal="center" vertical="center"/>
    </xf>
    <xf numFmtId="199" fontId="7" fillId="0" borderId="11" xfId="49" applyNumberFormat="1" applyFont="1" applyBorder="1" applyAlignment="1">
      <alignment horizontal="center" vertical="center"/>
      <protection/>
    </xf>
    <xf numFmtId="199" fontId="7" fillId="0" borderId="12" xfId="49" applyNumberFormat="1" applyFont="1" applyBorder="1" applyAlignment="1">
      <alignment horizontal="center" vertical="center"/>
      <protection/>
    </xf>
    <xf numFmtId="196" fontId="7" fillId="0" borderId="0" xfId="49" applyNumberFormat="1" applyFont="1" applyBorder="1" applyAlignment="1">
      <alignment horizontal="center" vertical="center"/>
      <protection/>
    </xf>
    <xf numFmtId="199" fontId="0" fillId="0" borderId="0" xfId="49" applyNumberFormat="1">
      <alignment/>
      <protection/>
    </xf>
    <xf numFmtId="0" fontId="9" fillId="0" borderId="0" xfId="0" applyFont="1" applyAlignment="1">
      <alignment/>
    </xf>
    <xf numFmtId="0" fontId="7" fillId="0" borderId="19" xfId="49" applyFont="1" applyBorder="1" applyAlignment="1">
      <alignment horizontal="center" vertical="center" wrapText="1"/>
      <protection/>
    </xf>
    <xf numFmtId="199" fontId="7" fillId="0" borderId="19" xfId="49" applyNumberFormat="1" applyFont="1" applyBorder="1" applyAlignment="1">
      <alignment horizontal="center" vertical="center"/>
      <protection/>
    </xf>
    <xf numFmtId="199" fontId="9" fillId="0" borderId="20" xfId="47" applyNumberFormat="1" applyFont="1" applyBorder="1" applyAlignment="1">
      <alignment horizontal="center" vertical="center"/>
    </xf>
    <xf numFmtId="199" fontId="9" fillId="0" borderId="21" xfId="47" applyNumberFormat="1" applyFont="1" applyBorder="1" applyAlignment="1">
      <alignment horizontal="center" vertical="center"/>
    </xf>
    <xf numFmtId="199" fontId="9" fillId="0" borderId="22" xfId="47" applyNumberFormat="1" applyFont="1" applyBorder="1" applyAlignment="1">
      <alignment horizontal="center" vertical="center"/>
    </xf>
    <xf numFmtId="3" fontId="10" fillId="33" borderId="14" xfId="49" applyNumberFormat="1" applyFont="1" applyFill="1" applyBorder="1" applyAlignment="1">
      <alignment horizontal="center" vertical="center"/>
      <protection/>
    </xf>
    <xf numFmtId="3" fontId="10" fillId="33" borderId="15" xfId="49" applyNumberFormat="1" applyFont="1" applyFill="1" applyBorder="1" applyAlignment="1">
      <alignment horizontal="center" vertical="center"/>
      <protection/>
    </xf>
    <xf numFmtId="3" fontId="10" fillId="33" borderId="20" xfId="49" applyNumberFormat="1" applyFont="1" applyFill="1" applyBorder="1" applyAlignment="1">
      <alignment horizontal="center" vertical="center"/>
      <protection/>
    </xf>
    <xf numFmtId="3" fontId="10" fillId="33" borderId="16" xfId="49" applyNumberFormat="1" applyFont="1" applyFill="1" applyBorder="1" applyAlignment="1">
      <alignment horizontal="center" vertical="center"/>
      <protection/>
    </xf>
    <xf numFmtId="3" fontId="10" fillId="33" borderId="0" xfId="49" applyNumberFormat="1" applyFont="1" applyFill="1" applyBorder="1" applyAlignment="1">
      <alignment horizontal="center" vertical="center"/>
      <protection/>
    </xf>
    <xf numFmtId="3" fontId="10" fillId="33" borderId="17" xfId="49" applyNumberFormat="1" applyFont="1" applyFill="1" applyBorder="1" applyAlignment="1">
      <alignment horizontal="center" vertical="center"/>
      <protection/>
    </xf>
    <xf numFmtId="3" fontId="10" fillId="33" borderId="21" xfId="49" applyNumberFormat="1" applyFont="1" applyFill="1" applyBorder="1" applyAlignment="1">
      <alignment horizontal="center" vertical="center"/>
      <protection/>
    </xf>
    <xf numFmtId="3" fontId="10" fillId="33" borderId="18" xfId="49" applyNumberFormat="1" applyFont="1" applyFill="1" applyBorder="1" applyAlignment="1">
      <alignment horizontal="center" vertical="center"/>
      <protection/>
    </xf>
    <xf numFmtId="3" fontId="10" fillId="33" borderId="22" xfId="49" applyNumberFormat="1" applyFont="1" applyFill="1" applyBorder="1" applyAlignment="1">
      <alignment horizontal="center" vertical="center"/>
      <protection/>
    </xf>
    <xf numFmtId="0" fontId="7" fillId="33" borderId="10" xfId="49" applyFont="1" applyFill="1" applyBorder="1" applyAlignment="1">
      <alignment horizontal="center" vertical="center" wrapText="1"/>
      <protection/>
    </xf>
    <xf numFmtId="0" fontId="5" fillId="33" borderId="11" xfId="49" applyFont="1" applyFill="1" applyBorder="1" applyAlignment="1">
      <alignment horizontal="center" vertical="center" wrapText="1"/>
      <protection/>
    </xf>
    <xf numFmtId="0" fontId="5" fillId="33" borderId="20" xfId="49" applyFont="1" applyFill="1" applyBorder="1" applyAlignment="1">
      <alignment horizontal="center" vertical="center" wrapText="1"/>
      <protection/>
    </xf>
    <xf numFmtId="0" fontId="5" fillId="33" borderId="19" xfId="49" applyFont="1" applyFill="1" applyBorder="1" applyAlignment="1">
      <alignment horizontal="center" vertical="center" wrapText="1"/>
      <protection/>
    </xf>
    <xf numFmtId="0" fontId="5" fillId="33" borderId="12" xfId="49" applyFont="1" applyFill="1" applyBorder="1" applyAlignment="1">
      <alignment horizontal="center" vertical="center" wrapText="1"/>
      <protection/>
    </xf>
    <xf numFmtId="0" fontId="6" fillId="33" borderId="10" xfId="49" applyFont="1" applyFill="1" applyBorder="1" applyAlignment="1">
      <alignment horizontal="center" vertical="center" wrapText="1"/>
      <protection/>
    </xf>
    <xf numFmtId="0" fontId="6" fillId="33" borderId="15" xfId="49" applyFont="1" applyFill="1" applyBorder="1" applyAlignment="1">
      <alignment horizontal="center" vertical="center" wrapText="1"/>
      <protection/>
    </xf>
    <xf numFmtId="0" fontId="6" fillId="33" borderId="12" xfId="49" applyFont="1" applyFill="1" applyBorder="1" applyAlignment="1">
      <alignment horizontal="center" vertical="center" wrapText="1"/>
      <protection/>
    </xf>
    <xf numFmtId="0" fontId="6" fillId="33" borderId="19" xfId="49" applyFont="1" applyFill="1" applyBorder="1" applyAlignment="1">
      <alignment horizontal="center" vertical="center" wrapText="1"/>
      <protection/>
    </xf>
    <xf numFmtId="0" fontId="6" fillId="33" borderId="11" xfId="49" applyFont="1" applyFill="1" applyBorder="1" applyAlignment="1">
      <alignment horizontal="center" vertical="center" wrapText="1"/>
      <protection/>
    </xf>
    <xf numFmtId="41" fontId="9" fillId="33" borderId="13" xfId="47" applyFont="1" applyFill="1" applyBorder="1" applyAlignment="1">
      <alignment vertical="center" wrapText="1"/>
    </xf>
    <xf numFmtId="41" fontId="7" fillId="33" borderId="10" xfId="49" applyNumberFormat="1" applyFont="1" applyFill="1" applyBorder="1" applyAlignment="1">
      <alignment vertical="center"/>
      <protection/>
    </xf>
    <xf numFmtId="3" fontId="11" fillId="33" borderId="19" xfId="49" applyNumberFormat="1" applyFont="1" applyFill="1" applyBorder="1" applyAlignment="1">
      <alignment horizontal="center" vertical="center"/>
      <protection/>
    </xf>
    <xf numFmtId="3" fontId="11" fillId="33" borderId="11" xfId="49" applyNumberFormat="1" applyFont="1" applyFill="1" applyBorder="1" applyAlignment="1">
      <alignment horizontal="center" vertical="center"/>
      <protection/>
    </xf>
    <xf numFmtId="3" fontId="11" fillId="33" borderId="12" xfId="49" applyNumberFormat="1" applyFont="1" applyFill="1" applyBorder="1" applyAlignment="1">
      <alignment horizontal="center" vertical="center"/>
      <protection/>
    </xf>
    <xf numFmtId="11" fontId="0" fillId="0" borderId="0" xfId="49" applyNumberFormat="1" applyAlignment="1">
      <alignment vertical="center"/>
      <protection/>
    </xf>
    <xf numFmtId="0" fontId="4" fillId="0" borderId="0" xfId="49" applyFont="1" applyFill="1" applyBorder="1" applyAlignment="1">
      <alignment horizontal="center" vertical="center" wrapText="1"/>
      <protection/>
    </xf>
    <xf numFmtId="0" fontId="5" fillId="0" borderId="0" xfId="49" applyFont="1" applyAlignment="1">
      <alignment horizontal="center" vertical="center"/>
      <protection/>
    </xf>
    <xf numFmtId="3" fontId="10" fillId="33" borderId="0" xfId="49" applyNumberFormat="1" applyFont="1" applyFill="1" applyAlignment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Neutrale" xfId="48"/>
    <cellStyle name="Normale_Cartel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8"/>
      <c:rotY val="20"/>
      <c:depthPercent val="100"/>
      <c:rAngAx val="1"/>
    </c:view3D>
    <c:plotArea>
      <c:layout>
        <c:manualLayout>
          <c:xMode val="edge"/>
          <c:yMode val="edge"/>
          <c:x val="0.02975"/>
          <c:y val="0.03575"/>
          <c:w val="0.95125"/>
          <c:h val="0.756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mac_inq!$A$5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mac_inq!$B$5:$M$5</c:f>
              <c:numCache/>
            </c:numRef>
          </c:val>
          <c:shape val="cylinder"/>
        </c:ser>
        <c:ser>
          <c:idx val="1"/>
          <c:order val="1"/>
          <c:tx>
            <c:strRef>
              <c:f>mac_inq!$A$6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mac_inq!$B$6:$M$6</c:f>
              <c:numCache/>
            </c:numRef>
          </c:val>
          <c:shape val="cylinder"/>
        </c:ser>
        <c:ser>
          <c:idx val="2"/>
          <c:order val="2"/>
          <c:tx>
            <c:strRef>
              <c:f>mac_inq!$A$7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mac_inq!$B$7:$M$7</c:f>
              <c:numCache/>
            </c:numRef>
          </c:val>
          <c:shape val="cylinder"/>
        </c:ser>
        <c:ser>
          <c:idx val="3"/>
          <c:order val="3"/>
          <c:tx>
            <c:strRef>
              <c:f>mac_inq!$A$8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mac_inq!$B$8:$M$8</c:f>
              <c:numCache/>
            </c:numRef>
          </c:val>
          <c:shape val="cylinder"/>
        </c:ser>
        <c:ser>
          <c:idx val="4"/>
          <c:order val="4"/>
          <c:tx>
            <c:strRef>
              <c:f>mac_inq!$A$9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mac_inq!$B$9:$M$9</c:f>
              <c:numCache/>
            </c:numRef>
          </c:val>
          <c:shape val="cylinder"/>
        </c:ser>
        <c:ser>
          <c:idx val="5"/>
          <c:order val="5"/>
          <c:tx>
            <c:strRef>
              <c:f>mac_inq!$A$10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mac_inq!$B$10:$M$10</c:f>
              <c:numCache/>
            </c:numRef>
          </c:val>
          <c:shape val="cylinder"/>
        </c:ser>
        <c:ser>
          <c:idx val="8"/>
          <c:order val="6"/>
          <c:tx>
            <c:strRef>
              <c:f>mac_inq!$A$11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mac_inq!$B$11:$M$11</c:f>
              <c:numCache/>
            </c:numRef>
          </c:val>
          <c:shape val="cylinder"/>
        </c:ser>
        <c:ser>
          <c:idx val="9"/>
          <c:order val="7"/>
          <c:tx>
            <c:strRef>
              <c:f>mac_inq!$A$12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mac_inq!$B$12:$M$12</c:f>
              <c:numCache/>
            </c:numRef>
          </c:val>
          <c:shape val="cylinder"/>
        </c:ser>
        <c:ser>
          <c:idx val="10"/>
          <c:order val="8"/>
          <c:tx>
            <c:strRef>
              <c:f>mac_inq!$A$13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mac_inq!$B$13:$M$13</c:f>
              <c:numCache/>
            </c:numRef>
          </c:val>
          <c:shape val="cylinder"/>
        </c:ser>
        <c:ser>
          <c:idx val="6"/>
          <c:order val="9"/>
          <c:tx>
            <c:strRef>
              <c:f>mac_inq!$A$14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mac_inq!$B$14:$M$14</c:f>
              <c:numCache/>
            </c:numRef>
          </c:val>
          <c:shape val="cylinder"/>
        </c:ser>
        <c:ser>
          <c:idx val="7"/>
          <c:order val="10"/>
          <c:tx>
            <c:strRef>
              <c:f>mac_inq!$A$15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mac_inq!$B$3:$M$3</c:f>
              <c:strCache/>
            </c:strRef>
          </c:cat>
          <c:val>
            <c:numRef>
              <c:f>mac_inq!$B$15:$M$15</c:f>
              <c:numCache/>
            </c:numRef>
          </c:val>
          <c:shape val="cylinder"/>
        </c:ser>
        <c:overlap val="100"/>
        <c:shape val="cylinder"/>
        <c:axId val="2862920"/>
        <c:axId val="25766281"/>
      </c:bar3DChart>
      <c:catAx>
        <c:axId val="28629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25766281"/>
        <c:crosses val="autoZero"/>
        <c:auto val="1"/>
        <c:lblOffset val="100"/>
        <c:tickLblSkip val="1"/>
        <c:noMultiLvlLbl val="0"/>
      </c:catAx>
      <c:valAx>
        <c:axId val="2576628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862920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7"/>
          <c:y val="0.78675"/>
          <c:w val="0.95125"/>
          <c:h val="0.2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152400</xdr:rowOff>
    </xdr:from>
    <xdr:to>
      <xdr:col>14</xdr:col>
      <xdr:colOff>85725</xdr:colOff>
      <xdr:row>47</xdr:row>
      <xdr:rowOff>161925</xdr:rowOff>
    </xdr:to>
    <xdr:graphicFrame>
      <xdr:nvGraphicFramePr>
        <xdr:cNvPr id="1" name="Grafico 1"/>
        <xdr:cNvGraphicFramePr/>
      </xdr:nvGraphicFramePr>
      <xdr:xfrm>
        <a:off x="38100" y="6143625"/>
        <a:ext cx="100869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27.7109375" style="2" customWidth="1"/>
    <col min="2" max="3" width="9.421875" style="2" customWidth="1"/>
    <col min="4" max="4" width="9.7109375" style="2" customWidth="1"/>
    <col min="5" max="14" width="9.421875" style="2" customWidth="1"/>
    <col min="15" max="15" width="9.7109375" style="2" customWidth="1"/>
    <col min="16" max="16" width="9.421875" style="2" customWidth="1"/>
    <col min="17" max="16384" width="9.140625" style="2" customWidth="1"/>
  </cols>
  <sheetData>
    <row r="1" spans="1:16" ht="36" customHeight="1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"/>
    </row>
    <row r="2" spans="1:16" ht="12.75">
      <c r="A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8" customHeight="1">
      <c r="A3" s="41"/>
      <c r="B3" s="42" t="s">
        <v>0</v>
      </c>
      <c r="C3" s="42" t="s">
        <v>1</v>
      </c>
      <c r="D3" s="42" t="s">
        <v>2</v>
      </c>
      <c r="E3" s="42" t="s">
        <v>3</v>
      </c>
      <c r="F3" s="42" t="s">
        <v>4</v>
      </c>
      <c r="G3" s="42" t="s">
        <v>5</v>
      </c>
      <c r="H3" s="42" t="s">
        <v>35</v>
      </c>
      <c r="I3" s="42" t="s">
        <v>6</v>
      </c>
      <c r="J3" s="42" t="s">
        <v>7</v>
      </c>
      <c r="K3" s="42" t="s">
        <v>8</v>
      </c>
      <c r="L3" s="43" t="s">
        <v>9</v>
      </c>
      <c r="M3" s="44" t="s">
        <v>36</v>
      </c>
      <c r="N3" s="42" t="s">
        <v>10</v>
      </c>
      <c r="O3" s="45" t="s">
        <v>11</v>
      </c>
      <c r="P3" s="5"/>
    </row>
    <row r="4" spans="1:16" ht="15">
      <c r="A4" s="46"/>
      <c r="B4" s="47" t="s">
        <v>12</v>
      </c>
      <c r="C4" s="47" t="s">
        <v>12</v>
      </c>
      <c r="D4" s="47" t="s">
        <v>12</v>
      </c>
      <c r="E4" s="47" t="s">
        <v>12</v>
      </c>
      <c r="F4" s="47" t="s">
        <v>12</v>
      </c>
      <c r="G4" s="47" t="s">
        <v>13</v>
      </c>
      <c r="H4" s="47" t="s">
        <v>12</v>
      </c>
      <c r="I4" s="47" t="s">
        <v>12</v>
      </c>
      <c r="J4" s="47" t="s">
        <v>12</v>
      </c>
      <c r="K4" s="47" t="s">
        <v>12</v>
      </c>
      <c r="L4" s="48" t="s">
        <v>12</v>
      </c>
      <c r="M4" s="49" t="s">
        <v>13</v>
      </c>
      <c r="N4" s="50" t="s">
        <v>12</v>
      </c>
      <c r="O4" s="48" t="s">
        <v>13</v>
      </c>
      <c r="P4" s="5"/>
    </row>
    <row r="5" spans="1:16" s="7" customFormat="1" ht="30" customHeight="1">
      <c r="A5" s="51" t="s">
        <v>14</v>
      </c>
      <c r="B5" s="32">
        <v>3559.63032328952</v>
      </c>
      <c r="C5" s="33">
        <v>8116.84449765244</v>
      </c>
      <c r="D5" s="33">
        <v>763.110135494152</v>
      </c>
      <c r="E5" s="33">
        <v>1525.574367532</v>
      </c>
      <c r="F5" s="33">
        <v>6664.8206572662</v>
      </c>
      <c r="G5" s="33">
        <v>13968.201896728</v>
      </c>
      <c r="H5" s="33">
        <v>261.830911297685</v>
      </c>
      <c r="I5" s="33">
        <v>49.5287078595</v>
      </c>
      <c r="J5" s="33">
        <v>171.3028</v>
      </c>
      <c r="K5" s="33">
        <v>177.20133</v>
      </c>
      <c r="L5" s="34">
        <v>183.9331</v>
      </c>
      <c r="M5" s="32">
        <v>14084.366867483</v>
      </c>
      <c r="N5" s="33">
        <v>11420.1487360749</v>
      </c>
      <c r="O5" s="34">
        <v>290.611925578057</v>
      </c>
      <c r="P5" s="6"/>
    </row>
    <row r="6" spans="1:16" s="7" customFormat="1" ht="30" customHeight="1">
      <c r="A6" s="51" t="s">
        <v>15</v>
      </c>
      <c r="B6" s="35">
        <v>639.383398325865</v>
      </c>
      <c r="C6" s="36">
        <v>11307.8677059609</v>
      </c>
      <c r="D6" s="36">
        <v>7727.7769188805</v>
      </c>
      <c r="E6" s="36">
        <v>4421.74856052608</v>
      </c>
      <c r="F6" s="36">
        <v>61044.7609241036</v>
      </c>
      <c r="G6" s="36">
        <v>15305.4549379819</v>
      </c>
      <c r="H6" s="36">
        <v>583.24170572261</v>
      </c>
      <c r="I6" s="36">
        <v>751.468917034147</v>
      </c>
      <c r="J6" s="36">
        <v>7384.22743</v>
      </c>
      <c r="K6" s="36">
        <v>7568.41243</v>
      </c>
      <c r="L6" s="37">
        <v>7981.7699</v>
      </c>
      <c r="M6" s="35">
        <v>15589.8046803003</v>
      </c>
      <c r="N6" s="36">
        <v>28300.2037016515</v>
      </c>
      <c r="O6" s="37">
        <v>310.015176825221</v>
      </c>
      <c r="P6" s="6"/>
    </row>
    <row r="7" spans="1:16" s="7" customFormat="1" ht="30" customHeight="1">
      <c r="A7" s="51" t="s">
        <v>16</v>
      </c>
      <c r="B7" s="35">
        <v>4034.82930598626</v>
      </c>
      <c r="C7" s="36">
        <v>17294.0814971465</v>
      </c>
      <c r="D7" s="36">
        <v>3292.31599965996</v>
      </c>
      <c r="E7" s="36">
        <v>696.801865229991</v>
      </c>
      <c r="F7" s="36">
        <v>12154.3824049568</v>
      </c>
      <c r="G7" s="36">
        <v>11996.8992752638</v>
      </c>
      <c r="H7" s="36">
        <v>299.294119204315</v>
      </c>
      <c r="I7" s="36">
        <v>396.012988121231</v>
      </c>
      <c r="J7" s="36">
        <v>1140.55988</v>
      </c>
      <c r="K7" s="36">
        <v>1347.14202</v>
      </c>
      <c r="L7" s="37">
        <v>1608.32528</v>
      </c>
      <c r="M7" s="35">
        <v>12103.5089694174</v>
      </c>
      <c r="N7" s="36">
        <v>25737.8327168372</v>
      </c>
      <c r="O7" s="37">
        <v>525.355231521326</v>
      </c>
      <c r="P7" s="6"/>
    </row>
    <row r="8" spans="1:16" s="7" customFormat="1" ht="30" customHeight="1">
      <c r="A8" s="51" t="s">
        <v>17</v>
      </c>
      <c r="B8" s="35">
        <v>1854.54019138442</v>
      </c>
      <c r="C8" s="36">
        <v>1664.29407439594</v>
      </c>
      <c r="D8" s="36">
        <v>11246.5405762103</v>
      </c>
      <c r="E8" s="36">
        <v>169.3941509004</v>
      </c>
      <c r="F8" s="36">
        <v>33259.6196420071</v>
      </c>
      <c r="G8" s="36">
        <v>2882.74821021</v>
      </c>
      <c r="H8" s="36">
        <v>55.14083754</v>
      </c>
      <c r="I8" s="36">
        <v>86.3289857061982</v>
      </c>
      <c r="J8" s="36">
        <v>362.61768</v>
      </c>
      <c r="K8" s="36">
        <v>602.36673</v>
      </c>
      <c r="L8" s="37">
        <v>858.37267</v>
      </c>
      <c r="M8" s="35">
        <v>2903.41503356943</v>
      </c>
      <c r="N8" s="36">
        <v>16937.9090257068</v>
      </c>
      <c r="O8" s="37">
        <v>99.2140050973697</v>
      </c>
      <c r="P8" s="6"/>
    </row>
    <row r="9" spans="1:16" s="7" customFormat="1" ht="30" customHeight="1">
      <c r="A9" s="51" t="s">
        <v>18</v>
      </c>
      <c r="B9" s="35"/>
      <c r="C9" s="36"/>
      <c r="D9" s="36">
        <v>10975.7026865841</v>
      </c>
      <c r="E9" s="36">
        <v>44571.67724677</v>
      </c>
      <c r="F9" s="36"/>
      <c r="G9" s="36"/>
      <c r="H9" s="36"/>
      <c r="I9" s="36"/>
      <c r="J9" s="36"/>
      <c r="K9" s="36"/>
      <c r="L9" s="37"/>
      <c r="M9" s="35">
        <v>1114.29193116925</v>
      </c>
      <c r="N9" s="36">
        <v>11599.7061680389</v>
      </c>
      <c r="O9" s="37"/>
      <c r="P9" s="6"/>
    </row>
    <row r="10" spans="1:23" s="7" customFormat="1" ht="30" customHeight="1">
      <c r="A10" s="51" t="s">
        <v>19</v>
      </c>
      <c r="B10" s="35">
        <v>0.49907403637</v>
      </c>
      <c r="C10" s="36">
        <v>122.36459002586</v>
      </c>
      <c r="D10" s="36">
        <v>75235.612681836</v>
      </c>
      <c r="E10" s="36">
        <v>0.595895549166667</v>
      </c>
      <c r="F10" s="36">
        <v>53.4047156731667</v>
      </c>
      <c r="G10" s="36">
        <v>7.29643333333333E-05</v>
      </c>
      <c r="H10" s="36"/>
      <c r="I10" s="36">
        <v>28.7687551328333</v>
      </c>
      <c r="J10" s="36">
        <v>668.55213</v>
      </c>
      <c r="K10" s="36">
        <v>744.6758</v>
      </c>
      <c r="L10" s="37">
        <v>1103.62899</v>
      </c>
      <c r="M10" s="35">
        <v>3453.38966206208</v>
      </c>
      <c r="N10" s="36">
        <v>75390.7803429292</v>
      </c>
      <c r="O10" s="37">
        <v>4.36798042771202</v>
      </c>
      <c r="P10" s="6"/>
      <c r="W10" s="56"/>
    </row>
    <row r="11" spans="1:16" s="7" customFormat="1" ht="30" customHeight="1">
      <c r="A11" s="51" t="s">
        <v>20</v>
      </c>
      <c r="B11" s="35">
        <v>109.921885932533</v>
      </c>
      <c r="C11" s="59">
        <v>56368.2345563286</v>
      </c>
      <c r="D11" s="59">
        <v>15567.4318220508</v>
      </c>
      <c r="E11" s="59">
        <v>1138.68844454792</v>
      </c>
      <c r="F11" s="59">
        <v>73053.7301420419</v>
      </c>
      <c r="G11" s="59">
        <v>17566.3507266388</v>
      </c>
      <c r="H11" s="59">
        <v>572.648690471371</v>
      </c>
      <c r="I11" s="59">
        <v>1028.321914238</v>
      </c>
      <c r="J11" s="59">
        <v>2857.19317</v>
      </c>
      <c r="K11" s="59">
        <v>4071.95585</v>
      </c>
      <c r="L11" s="37">
        <v>5434.73116</v>
      </c>
      <c r="M11" s="35">
        <v>17765.4672475129</v>
      </c>
      <c r="N11" s="59">
        <v>92388.52993462</v>
      </c>
      <c r="O11" s="37">
        <v>1289.36637318545</v>
      </c>
      <c r="P11" s="6"/>
    </row>
    <row r="12" spans="1:16" s="7" customFormat="1" ht="30" customHeight="1">
      <c r="A12" s="51" t="s">
        <v>21</v>
      </c>
      <c r="B12" s="35">
        <v>197.059442611024</v>
      </c>
      <c r="C12" s="36">
        <v>12777.7212853562</v>
      </c>
      <c r="D12" s="36">
        <v>1269.5192063842</v>
      </c>
      <c r="E12" s="36">
        <v>27.422282775726</v>
      </c>
      <c r="F12" s="36">
        <v>4865.7298916537</v>
      </c>
      <c r="G12" s="36">
        <v>1416.57134305741</v>
      </c>
      <c r="H12" s="36">
        <v>46.6825558843655</v>
      </c>
      <c r="I12" s="36">
        <v>2.36172724963813</v>
      </c>
      <c r="J12" s="36">
        <v>593.81586</v>
      </c>
      <c r="K12" s="36">
        <v>595.26</v>
      </c>
      <c r="L12" s="37">
        <v>596.47948</v>
      </c>
      <c r="M12" s="35">
        <v>1431.16830178034</v>
      </c>
      <c r="N12" s="36">
        <v>17393.9533745596</v>
      </c>
      <c r="O12" s="37">
        <v>284.084685122063</v>
      </c>
      <c r="P12" s="6"/>
    </row>
    <row r="13" spans="1:16" s="7" customFormat="1" ht="30" customHeight="1">
      <c r="A13" s="51" t="s">
        <v>22</v>
      </c>
      <c r="B13" s="35">
        <v>642.01645351246</v>
      </c>
      <c r="C13" s="36">
        <v>2642.71859032713</v>
      </c>
      <c r="D13" s="36">
        <v>875.389316471622</v>
      </c>
      <c r="E13" s="36">
        <v>66221.8658917708</v>
      </c>
      <c r="F13" s="36">
        <v>1103.53575650846</v>
      </c>
      <c r="G13" s="36">
        <v>637.768774843467</v>
      </c>
      <c r="H13" s="36">
        <v>421.705149041213</v>
      </c>
      <c r="I13" s="36">
        <v>544.44902743777</v>
      </c>
      <c r="J13" s="36">
        <v>32.93182</v>
      </c>
      <c r="K13" s="36">
        <v>34.24695</v>
      </c>
      <c r="L13" s="37">
        <v>38.34572</v>
      </c>
      <c r="M13" s="35">
        <v>2418.98355655202</v>
      </c>
      <c r="N13" s="36">
        <v>5148.00105237144</v>
      </c>
      <c r="O13" s="37">
        <v>109.540208119866</v>
      </c>
      <c r="P13" s="6"/>
    </row>
    <row r="14" spans="1:16" s="7" customFormat="1" ht="30" customHeight="1">
      <c r="A14" s="51" t="s">
        <v>23</v>
      </c>
      <c r="B14" s="35">
        <v>42.57452531</v>
      </c>
      <c r="C14" s="36">
        <v>696.759842803</v>
      </c>
      <c r="D14" s="36">
        <v>60791.135674111</v>
      </c>
      <c r="E14" s="36">
        <v>220760.956325899</v>
      </c>
      <c r="F14" s="36">
        <v>2221.400512778</v>
      </c>
      <c r="G14" s="36"/>
      <c r="H14" s="36">
        <v>10264.9760815958</v>
      </c>
      <c r="I14" s="36">
        <v>94069.5402206</v>
      </c>
      <c r="J14" s="36">
        <v>547.83024</v>
      </c>
      <c r="K14" s="36">
        <v>1074.85072</v>
      </c>
      <c r="L14" s="37">
        <v>2194.48956</v>
      </c>
      <c r="M14" s="35">
        <v>8577.98678046304</v>
      </c>
      <c r="N14" s="36">
        <v>64976.1901272988</v>
      </c>
      <c r="O14" s="37">
        <v>5549.64836867417</v>
      </c>
      <c r="P14" s="6"/>
    </row>
    <row r="15" spans="1:16" s="7" customFormat="1" ht="30" customHeight="1">
      <c r="A15" s="51" t="s">
        <v>24</v>
      </c>
      <c r="B15" s="38">
        <v>99.31537503</v>
      </c>
      <c r="C15" s="39">
        <v>483.7318868</v>
      </c>
      <c r="D15" s="39">
        <v>55313.7465152</v>
      </c>
      <c r="E15" s="39">
        <v>5572.5027984735</v>
      </c>
      <c r="F15" s="39">
        <v>13805.3616798</v>
      </c>
      <c r="G15" s="39">
        <v>-2612.97722661143</v>
      </c>
      <c r="H15" s="39">
        <v>4.4779450714</v>
      </c>
      <c r="I15" s="39">
        <v>157.1818691</v>
      </c>
      <c r="J15" s="39">
        <v>1281.11852</v>
      </c>
      <c r="K15" s="39">
        <v>1606.82735</v>
      </c>
      <c r="L15" s="40">
        <v>2153.94739</v>
      </c>
      <c r="M15" s="38">
        <v>-2472.33022901831</v>
      </c>
      <c r="N15" s="39">
        <v>57500.5042410526</v>
      </c>
      <c r="O15" s="40">
        <v>22.8653742291815</v>
      </c>
      <c r="P15" s="6"/>
    </row>
    <row r="16" spans="1:16" s="7" customFormat="1" ht="30" customHeight="1">
      <c r="A16" s="52" t="s">
        <v>25</v>
      </c>
      <c r="B16" s="53">
        <f aca="true" t="shared" si="0" ref="B16:O16">SUM(B5:B15)</f>
        <v>11179.769975418452</v>
      </c>
      <c r="C16" s="54">
        <f t="shared" si="0"/>
        <v>111474.61852679656</v>
      </c>
      <c r="D16" s="54">
        <f t="shared" si="0"/>
        <v>243058.28153288265</v>
      </c>
      <c r="E16" s="54">
        <f t="shared" si="0"/>
        <v>345107.2278299746</v>
      </c>
      <c r="F16" s="54">
        <f t="shared" si="0"/>
        <v>208226.7463267889</v>
      </c>
      <c r="G16" s="54">
        <f t="shared" si="0"/>
        <v>61161.01801107629</v>
      </c>
      <c r="H16" s="54">
        <f t="shared" si="0"/>
        <v>12509.997995828759</v>
      </c>
      <c r="I16" s="54">
        <f t="shared" si="0"/>
        <v>97113.96311247931</v>
      </c>
      <c r="J16" s="54">
        <f t="shared" si="0"/>
        <v>15040.14953</v>
      </c>
      <c r="K16" s="54">
        <f t="shared" si="0"/>
        <v>17822.93918</v>
      </c>
      <c r="L16" s="55">
        <f t="shared" si="0"/>
        <v>22154.02325</v>
      </c>
      <c r="M16" s="53">
        <f t="shared" si="0"/>
        <v>76970.05280129146</v>
      </c>
      <c r="N16" s="54">
        <f t="shared" si="0"/>
        <v>406793.759421141</v>
      </c>
      <c r="O16" s="55">
        <f t="shared" si="0"/>
        <v>8485.069328780415</v>
      </c>
      <c r="P16" s="9"/>
    </row>
    <row r="17" spans="1:16" s="7" customFormat="1" ht="19.5" customHeight="1">
      <c r="A17" s="1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5.75" customHeight="1">
      <c r="A18" s="11"/>
      <c r="G18" s="11"/>
      <c r="P18" s="26"/>
    </row>
    <row r="47" ht="15.75" customHeight="1"/>
    <row r="48" ht="15.75" customHeight="1"/>
    <row r="49" spans="1:15" ht="19.5" customHeight="1">
      <c r="A49" s="58" t="s">
        <v>45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</row>
    <row r="51" spans="1:16" ht="42.75" customHeight="1">
      <c r="A51" s="4"/>
      <c r="B51" s="12" t="s">
        <v>37</v>
      </c>
      <c r="C51" s="12" t="s">
        <v>1</v>
      </c>
      <c r="D51" s="12" t="s">
        <v>2</v>
      </c>
      <c r="E51" s="12" t="s">
        <v>38</v>
      </c>
      <c r="F51" s="12" t="s">
        <v>4</v>
      </c>
      <c r="G51" s="12" t="s">
        <v>39</v>
      </c>
      <c r="H51" s="12" t="s">
        <v>40</v>
      </c>
      <c r="I51" s="12" t="s">
        <v>41</v>
      </c>
      <c r="J51" s="12" t="s">
        <v>7</v>
      </c>
      <c r="K51" s="12" t="s">
        <v>8</v>
      </c>
      <c r="L51" s="13" t="s">
        <v>9</v>
      </c>
      <c r="M51" s="27" t="s">
        <v>42</v>
      </c>
      <c r="N51" s="12" t="s">
        <v>43</v>
      </c>
      <c r="O51" s="13" t="s">
        <v>11</v>
      </c>
      <c r="P51" s="5"/>
    </row>
    <row r="52" spans="1:16" ht="12.75">
      <c r="A52" s="14" t="s">
        <v>26</v>
      </c>
      <c r="B52" s="15">
        <f aca="true" t="shared" si="1" ref="B52:O52">IF(ISNUMBER(B5)=TRUE,B5/B$16,"")</f>
        <v>0.31839924534371156</v>
      </c>
      <c r="C52" s="16">
        <f t="shared" si="1"/>
        <v>0.07281338662487812</v>
      </c>
      <c r="D52" s="16">
        <f t="shared" si="1"/>
        <v>0.003139617916663798</v>
      </c>
      <c r="E52" s="16">
        <f t="shared" si="1"/>
        <v>0.0044205807485539275</v>
      </c>
      <c r="F52" s="16">
        <f t="shared" si="1"/>
        <v>0.032007514763768626</v>
      </c>
      <c r="G52" s="16">
        <f t="shared" si="1"/>
        <v>0.2283840647354554</v>
      </c>
      <c r="H52" s="16">
        <f t="shared" si="1"/>
        <v>0.02092973247357737</v>
      </c>
      <c r="I52" s="16">
        <f t="shared" si="1"/>
        <v>0.0005100060410688304</v>
      </c>
      <c r="J52" s="16">
        <f t="shared" si="1"/>
        <v>0.01138970059162703</v>
      </c>
      <c r="K52" s="16">
        <f t="shared" si="1"/>
        <v>0.009942318054860804</v>
      </c>
      <c r="L52" s="29">
        <f t="shared" si="1"/>
        <v>0.008302469394582766</v>
      </c>
      <c r="M52" s="15">
        <f t="shared" si="1"/>
        <v>0.1829850228093735</v>
      </c>
      <c r="N52" s="16">
        <f t="shared" si="1"/>
        <v>0.028073559319900906</v>
      </c>
      <c r="O52" s="29">
        <f t="shared" si="1"/>
        <v>0.03424979977386084</v>
      </c>
      <c r="P52" s="17"/>
    </row>
    <row r="53" spans="1:16" ht="19.5" customHeight="1">
      <c r="A53" s="14" t="s">
        <v>27</v>
      </c>
      <c r="B53" s="18">
        <f aca="true" t="shared" si="2" ref="B53:O53">IF(ISNUMBER(B6)=TRUE,B6/B$16,"")</f>
        <v>0.057191104980845835</v>
      </c>
      <c r="C53" s="19">
        <f t="shared" si="2"/>
        <v>0.1014389450746825</v>
      </c>
      <c r="D53" s="19">
        <f t="shared" si="2"/>
        <v>0.03179392559736761</v>
      </c>
      <c r="E53" s="19">
        <f t="shared" si="2"/>
        <v>0.012812680245296285</v>
      </c>
      <c r="F53" s="19">
        <f t="shared" si="2"/>
        <v>0.29316484073712884</v>
      </c>
      <c r="G53" s="19">
        <f t="shared" si="2"/>
        <v>0.2502485314291217</v>
      </c>
      <c r="H53" s="19">
        <f t="shared" si="2"/>
        <v>0.04662204629585727</v>
      </c>
      <c r="I53" s="19">
        <f t="shared" si="2"/>
        <v>0.007738011022820486</v>
      </c>
      <c r="J53" s="19">
        <f t="shared" si="2"/>
        <v>0.49096768720756195</v>
      </c>
      <c r="K53" s="19">
        <f t="shared" si="2"/>
        <v>0.42464446259755456</v>
      </c>
      <c r="L53" s="20">
        <f t="shared" si="2"/>
        <v>0.3602853445592552</v>
      </c>
      <c r="M53" s="18">
        <f t="shared" si="2"/>
        <v>0.20254377011468963</v>
      </c>
      <c r="N53" s="19">
        <f t="shared" si="2"/>
        <v>0.06956892294002272</v>
      </c>
      <c r="O53" s="20">
        <f t="shared" si="2"/>
        <v>0.036536552008324064</v>
      </c>
      <c r="P53" s="17"/>
    </row>
    <row r="54" spans="1:16" ht="19.5" customHeight="1">
      <c r="A54" s="14" t="s">
        <v>28</v>
      </c>
      <c r="B54" s="18">
        <f aca="true" t="shared" si="3" ref="B54:O54">IF(ISNUMBER(B7)=TRUE,B7/B$16,"")</f>
        <v>0.3609045011532304</v>
      </c>
      <c r="C54" s="19">
        <f t="shared" si="3"/>
        <v>0.15513918527551906</v>
      </c>
      <c r="D54" s="19">
        <f t="shared" si="3"/>
        <v>0.01354537676682517</v>
      </c>
      <c r="E54" s="19">
        <f t="shared" si="3"/>
        <v>0.0020190880081285556</v>
      </c>
      <c r="F54" s="19">
        <f t="shared" si="3"/>
        <v>0.058370899124946404</v>
      </c>
      <c r="G54" s="19">
        <f t="shared" si="3"/>
        <v>0.19615270748258568</v>
      </c>
      <c r="H54" s="19">
        <f t="shared" si="3"/>
        <v>0.023924393857146054</v>
      </c>
      <c r="I54" s="19">
        <f t="shared" si="3"/>
        <v>0.004077817189507145</v>
      </c>
      <c r="J54" s="19">
        <f t="shared" si="3"/>
        <v>0.07583434444750498</v>
      </c>
      <c r="K54" s="19">
        <f t="shared" si="3"/>
        <v>0.07558472855653878</v>
      </c>
      <c r="L54" s="20">
        <f t="shared" si="3"/>
        <v>0.07259743577275518</v>
      </c>
      <c r="M54" s="18">
        <f t="shared" si="3"/>
        <v>0.1572495864159563</v>
      </c>
      <c r="N54" s="19">
        <f t="shared" si="3"/>
        <v>0.06326997924811235</v>
      </c>
      <c r="O54" s="20">
        <f t="shared" si="3"/>
        <v>0.06191525503974131</v>
      </c>
      <c r="P54" s="17"/>
    </row>
    <row r="55" spans="1:16" ht="19.5" customHeight="1">
      <c r="A55" s="14" t="s">
        <v>29</v>
      </c>
      <c r="B55" s="18">
        <f aca="true" t="shared" si="4" ref="B55:O55">IF(ISNUMBER(B8)=TRUE,B8/B$16,"")</f>
        <v>0.1658835732275436</v>
      </c>
      <c r="C55" s="19">
        <f t="shared" si="4"/>
        <v>0.014929802823194884</v>
      </c>
      <c r="D55" s="19">
        <f t="shared" si="4"/>
        <v>0.046270962278192475</v>
      </c>
      <c r="E55" s="19">
        <f t="shared" si="4"/>
        <v>0.0004908449816178759</v>
      </c>
      <c r="F55" s="19">
        <f t="shared" si="4"/>
        <v>0.15972789388837588</v>
      </c>
      <c r="G55" s="19">
        <f t="shared" si="4"/>
        <v>0.047133751267644575</v>
      </c>
      <c r="H55" s="19">
        <f t="shared" si="4"/>
        <v>0.004407741516696146</v>
      </c>
      <c r="I55" s="19">
        <f t="shared" si="4"/>
        <v>0.0008889451417630877</v>
      </c>
      <c r="J55" s="19">
        <f t="shared" si="4"/>
        <v>0.024109978379982237</v>
      </c>
      <c r="K55" s="19">
        <f t="shared" si="4"/>
        <v>0.03379727237558805</v>
      </c>
      <c r="L55" s="20">
        <f t="shared" si="4"/>
        <v>0.038745678846391934</v>
      </c>
      <c r="M55" s="18">
        <f t="shared" si="4"/>
        <v>0.03772135951452425</v>
      </c>
      <c r="N55" s="19">
        <f t="shared" si="4"/>
        <v>0.04163758325547837</v>
      </c>
      <c r="O55" s="20">
        <f t="shared" si="4"/>
        <v>0.011692774832239352</v>
      </c>
      <c r="P55" s="17"/>
    </row>
    <row r="56" spans="1:16" ht="19.5" customHeight="1">
      <c r="A56" s="14" t="s">
        <v>30</v>
      </c>
      <c r="B56" s="18">
        <f aca="true" t="shared" si="5" ref="B56:O56">IF(ISNUMBER(B9)=TRUE,B9/B$16,"")</f>
      </c>
      <c r="C56" s="19">
        <f t="shared" si="5"/>
      </c>
      <c r="D56" s="19">
        <f t="shared" si="5"/>
        <v>0.04515667031530143</v>
      </c>
      <c r="E56" s="19">
        <f t="shared" si="5"/>
        <v>0.12915312590534705</v>
      </c>
      <c r="F56" s="19">
        <f t="shared" si="5"/>
      </c>
      <c r="G56" s="19">
        <f t="shared" si="5"/>
      </c>
      <c r="H56" s="19">
        <f t="shared" si="5"/>
      </c>
      <c r="I56" s="19">
        <f t="shared" si="5"/>
      </c>
      <c r="J56" s="19">
        <f t="shared" si="5"/>
      </c>
      <c r="K56" s="19">
        <f t="shared" si="5"/>
      </c>
      <c r="L56" s="20">
        <f t="shared" si="5"/>
      </c>
      <c r="M56" s="18">
        <f t="shared" si="5"/>
        <v>0.014476954225898018</v>
      </c>
      <c r="N56" s="19">
        <f t="shared" si="5"/>
        <v>0.028514956041963472</v>
      </c>
      <c r="O56" s="20">
        <f t="shared" si="5"/>
      </c>
      <c r="P56" s="17"/>
    </row>
    <row r="57" spans="1:16" ht="19.5" customHeight="1">
      <c r="A57" s="14" t="s">
        <v>31</v>
      </c>
      <c r="B57" s="18">
        <f aca="true" t="shared" si="6" ref="B57:O57">IF(ISNUMBER(B10)=TRUE,B10/B$16,"")</f>
        <v>4.464081438771462E-05</v>
      </c>
      <c r="C57" s="19">
        <f t="shared" si="6"/>
        <v>0.0010976901436666113</v>
      </c>
      <c r="D57" s="19">
        <f t="shared" si="6"/>
        <v>0.3095373348620405</v>
      </c>
      <c r="E57" s="19">
        <f t="shared" si="6"/>
        <v>1.726696809318202E-06</v>
      </c>
      <c r="F57" s="19">
        <f t="shared" si="6"/>
        <v>0.0002564738517757651</v>
      </c>
      <c r="G57" s="19">
        <f t="shared" si="6"/>
        <v>1.1929875549180595E-09</v>
      </c>
      <c r="H57" s="19">
        <f t="shared" si="6"/>
      </c>
      <c r="I57" s="19">
        <f t="shared" si="6"/>
        <v>0.00029623706221846554</v>
      </c>
      <c r="J57" s="19">
        <f t="shared" si="6"/>
        <v>0.044451162447983986</v>
      </c>
      <c r="K57" s="19">
        <f t="shared" si="6"/>
        <v>0.041781874048901955</v>
      </c>
      <c r="L57" s="20">
        <f t="shared" si="6"/>
        <v>0.04981618812736418</v>
      </c>
      <c r="M57" s="18">
        <f t="shared" si="6"/>
        <v>0.04486666614322676</v>
      </c>
      <c r="N57" s="19">
        <f t="shared" si="6"/>
        <v>0.18532924509512805</v>
      </c>
      <c r="O57" s="20">
        <f t="shared" si="6"/>
        <v>0.0005147842944425114</v>
      </c>
      <c r="P57" s="17"/>
    </row>
    <row r="58" spans="1:16" ht="19.5" customHeight="1">
      <c r="A58" s="14" t="s">
        <v>20</v>
      </c>
      <c r="B58" s="18">
        <f aca="true" t="shared" si="7" ref="B58:O58">IF(ISNUMBER(B11)=TRUE,B11/B$16,"")</f>
        <v>0.009832213558438503</v>
      </c>
      <c r="C58" s="19">
        <f t="shared" si="7"/>
        <v>0.5056598111863344</v>
      </c>
      <c r="D58" s="19">
        <f t="shared" si="7"/>
        <v>0.06404814402485079</v>
      </c>
      <c r="E58" s="19">
        <f t="shared" si="7"/>
        <v>0.0032995207075434602</v>
      </c>
      <c r="F58" s="19">
        <f t="shared" si="7"/>
        <v>0.3508373992810324</v>
      </c>
      <c r="G58" s="19">
        <f t="shared" si="7"/>
        <v>0.28721481914276714</v>
      </c>
      <c r="H58" s="19">
        <f t="shared" si="7"/>
        <v>0.04577528235114912</v>
      </c>
      <c r="I58" s="19">
        <f t="shared" si="7"/>
        <v>0.010588816286356035</v>
      </c>
      <c r="J58" s="19">
        <f t="shared" si="7"/>
        <v>0.18997106141138212</v>
      </c>
      <c r="K58" s="19">
        <f t="shared" si="7"/>
        <v>0.22846713490271808</v>
      </c>
      <c r="L58" s="20">
        <f t="shared" si="7"/>
        <v>0.24531576493673674</v>
      </c>
      <c r="M58" s="18">
        <f t="shared" si="7"/>
        <v>0.23081012161154213</v>
      </c>
      <c r="N58" s="19">
        <f t="shared" si="7"/>
        <v>0.2271139313102712</v>
      </c>
      <c r="O58" s="20">
        <f t="shared" si="7"/>
        <v>0.151957081695498</v>
      </c>
      <c r="P58" s="17"/>
    </row>
    <row r="59" spans="1:16" ht="19.5" customHeight="1">
      <c r="A59" s="14" t="s">
        <v>21</v>
      </c>
      <c r="B59" s="18">
        <f aca="true" t="shared" si="8" ref="B59:O59">IF(ISNUMBER(B12)=TRUE,B12/B$16,"")</f>
        <v>0.017626430869714577</v>
      </c>
      <c r="C59" s="19">
        <f t="shared" si="8"/>
        <v>0.11462448989932769</v>
      </c>
      <c r="D59" s="19">
        <f t="shared" si="8"/>
        <v>0.005223106155354144</v>
      </c>
      <c r="E59" s="19">
        <f t="shared" si="8"/>
        <v>7.946018096507747E-05</v>
      </c>
      <c r="F59" s="19">
        <f t="shared" si="8"/>
        <v>0.023367458683801714</v>
      </c>
      <c r="G59" s="19">
        <f t="shared" si="8"/>
        <v>0.023161343436122472</v>
      </c>
      <c r="H59" s="19">
        <f t="shared" si="8"/>
        <v>0.0037316197732350544</v>
      </c>
      <c r="I59" s="19">
        <f t="shared" si="8"/>
        <v>2.4319131605233027E-05</v>
      </c>
      <c r="J59" s="19">
        <f t="shared" si="8"/>
        <v>0.03948204496341866</v>
      </c>
      <c r="K59" s="19">
        <f t="shared" si="8"/>
        <v>0.03339853174542449</v>
      </c>
      <c r="L59" s="20">
        <f t="shared" si="8"/>
        <v>0.026924205742178228</v>
      </c>
      <c r="M59" s="18">
        <f t="shared" si="8"/>
        <v>0.018593832921942947</v>
      </c>
      <c r="N59" s="19">
        <f t="shared" si="8"/>
        <v>0.04275865342504475</v>
      </c>
      <c r="O59" s="20">
        <f t="shared" si="8"/>
        <v>0.03348053788535106</v>
      </c>
      <c r="P59" s="17"/>
    </row>
    <row r="60" spans="1:16" ht="19.5" customHeight="1">
      <c r="A60" s="14" t="s">
        <v>32</v>
      </c>
      <c r="B60" s="18">
        <f aca="true" t="shared" si="9" ref="B60:O60">IF(ISNUMBER(B13)=TRUE,B13/B$16,"")</f>
        <v>0.057426624601766875</v>
      </c>
      <c r="C60" s="19">
        <f t="shared" si="9"/>
        <v>0.023706908579300197</v>
      </c>
      <c r="D60" s="19">
        <f t="shared" si="9"/>
        <v>0.0036015613660676407</v>
      </c>
      <c r="E60" s="19">
        <f t="shared" si="9"/>
        <v>0.19188779762212513</v>
      </c>
      <c r="F60" s="19">
        <f t="shared" si="9"/>
        <v>0.005299683042526066</v>
      </c>
      <c r="G60" s="19">
        <f t="shared" si="9"/>
        <v>0.010427700446842903</v>
      </c>
      <c r="H60" s="19">
        <f t="shared" si="9"/>
        <v>0.03370944976824323</v>
      </c>
      <c r="I60" s="19">
        <f t="shared" si="9"/>
        <v>0.0056062898679892035</v>
      </c>
      <c r="J60" s="19">
        <f t="shared" si="9"/>
        <v>0.0021895939222088307</v>
      </c>
      <c r="K60" s="19">
        <f t="shared" si="9"/>
        <v>0.0019215096709991688</v>
      </c>
      <c r="L60" s="20">
        <f t="shared" si="9"/>
        <v>0.0017308693580070159</v>
      </c>
      <c r="M60" s="18">
        <f t="shared" si="9"/>
        <v>0.03142759383051161</v>
      </c>
      <c r="N60" s="19">
        <f t="shared" si="9"/>
        <v>0.012655063980570739</v>
      </c>
      <c r="O60" s="20">
        <f t="shared" si="9"/>
        <v>0.012909759941302747</v>
      </c>
      <c r="P60" s="17"/>
    </row>
    <row r="61" spans="1:16" ht="19.5" customHeight="1">
      <c r="A61" s="14" t="s">
        <v>33</v>
      </c>
      <c r="B61" s="18">
        <f aca="true" t="shared" si="10" ref="B61:O61">IF(ISNUMBER(B14)=TRUE,B14/B$16,"")</f>
        <v>0.003808175427903333</v>
      </c>
      <c r="C61" s="19">
        <f t="shared" si="10"/>
        <v>0.00625039001712763</v>
      </c>
      <c r="D61" s="19">
        <f t="shared" si="10"/>
        <v>0.2501092959710025</v>
      </c>
      <c r="E61" s="19">
        <f t="shared" si="10"/>
        <v>0.6396880115030862</v>
      </c>
      <c r="F61" s="19">
        <f t="shared" si="10"/>
        <v>0.010668180490568474</v>
      </c>
      <c r="G61" s="19">
        <f t="shared" si="10"/>
      </c>
      <c r="H61" s="19">
        <f t="shared" si="10"/>
        <v>0.8205417846604354</v>
      </c>
      <c r="I61" s="19">
        <f t="shared" si="10"/>
        <v>0.968651028190939</v>
      </c>
      <c r="J61" s="19">
        <f t="shared" si="10"/>
        <v>0.03642452084051853</v>
      </c>
      <c r="K61" s="19">
        <f t="shared" si="10"/>
        <v>0.060307152997870456</v>
      </c>
      <c r="L61" s="20">
        <f t="shared" si="10"/>
        <v>0.09905602857034106</v>
      </c>
      <c r="M61" s="18">
        <f t="shared" si="10"/>
        <v>0.11144576972823789</v>
      </c>
      <c r="N61" s="19">
        <f t="shared" si="10"/>
        <v>0.15972759813168855</v>
      </c>
      <c r="O61" s="20">
        <f t="shared" si="10"/>
        <v>0.6540486769919932</v>
      </c>
      <c r="P61" s="17"/>
    </row>
    <row r="62" spans="1:16" ht="19.5" customHeight="1">
      <c r="A62" s="14" t="s">
        <v>34</v>
      </c>
      <c r="B62" s="30">
        <f aca="true" t="shared" si="11" ref="B62:O62">IF(ISNUMBER(B15)=TRUE,B15/B$16,"")</f>
        <v>0.008883490022457523</v>
      </c>
      <c r="C62" s="21">
        <f t="shared" si="11"/>
        <v>0.0043393903759690305</v>
      </c>
      <c r="D62" s="21">
        <f t="shared" si="11"/>
        <v>0.2275740047463339</v>
      </c>
      <c r="E62" s="21">
        <f t="shared" si="11"/>
        <v>0.016147163400527003</v>
      </c>
      <c r="F62" s="21">
        <f t="shared" si="11"/>
        <v>0.06629965613607586</v>
      </c>
      <c r="G62" s="21">
        <f t="shared" si="11"/>
        <v>-0.04272291913352748</v>
      </c>
      <c r="H62" s="21">
        <f t="shared" si="11"/>
        <v>0.0003579493036604077</v>
      </c>
      <c r="I62" s="21">
        <f t="shared" si="11"/>
        <v>0.0016185300657326574</v>
      </c>
      <c r="J62" s="21">
        <f t="shared" si="11"/>
        <v>0.08517990578781166</v>
      </c>
      <c r="K62" s="21">
        <f t="shared" si="11"/>
        <v>0.09015501504954358</v>
      </c>
      <c r="L62" s="31">
        <f t="shared" si="11"/>
        <v>0.09722601469238776</v>
      </c>
      <c r="M62" s="30">
        <f t="shared" si="11"/>
        <v>-0.03212067731590315</v>
      </c>
      <c r="N62" s="21">
        <f t="shared" si="11"/>
        <v>0.14135050725181875</v>
      </c>
      <c r="O62" s="31">
        <f t="shared" si="11"/>
        <v>0.002694777537247066</v>
      </c>
      <c r="P62" s="17"/>
    </row>
    <row r="63" spans="1:16" ht="19.5" customHeight="1">
      <c r="A63" s="8" t="s">
        <v>25</v>
      </c>
      <c r="B63" s="22">
        <f aca="true" t="shared" si="12" ref="B63:O63">IF(ISNUMBER(B16)=TRUE,B16/B$16,"")</f>
        <v>1</v>
      </c>
      <c r="C63" s="22">
        <f t="shared" si="12"/>
        <v>1</v>
      </c>
      <c r="D63" s="22">
        <f t="shared" si="12"/>
        <v>1</v>
      </c>
      <c r="E63" s="22">
        <f t="shared" si="12"/>
        <v>1</v>
      </c>
      <c r="F63" s="22">
        <f t="shared" si="12"/>
        <v>1</v>
      </c>
      <c r="G63" s="22">
        <f t="shared" si="12"/>
        <v>1</v>
      </c>
      <c r="H63" s="22">
        <f t="shared" si="12"/>
        <v>1</v>
      </c>
      <c r="I63" s="22">
        <f t="shared" si="12"/>
        <v>1</v>
      </c>
      <c r="J63" s="22">
        <f t="shared" si="12"/>
        <v>1</v>
      </c>
      <c r="K63" s="22">
        <f t="shared" si="12"/>
        <v>1</v>
      </c>
      <c r="L63" s="23">
        <f t="shared" si="12"/>
        <v>1</v>
      </c>
      <c r="M63" s="28">
        <f t="shared" si="12"/>
        <v>1</v>
      </c>
      <c r="N63" s="22">
        <f t="shared" si="12"/>
        <v>1</v>
      </c>
      <c r="O63" s="23">
        <f t="shared" si="12"/>
        <v>1</v>
      </c>
      <c r="P63" s="24"/>
    </row>
    <row r="65" ht="12.75">
      <c r="M65" s="25"/>
    </row>
    <row r="68" ht="12.75">
      <c r="B68" s="25"/>
    </row>
  </sheetData>
  <sheetProtection/>
  <mergeCells count="2">
    <mergeCell ref="A1:O1"/>
    <mergeCell ref="A49:O49"/>
  </mergeCells>
  <printOptions horizontalCentered="1"/>
  <pageMargins left="0.1968503937007874" right="0.1968503937007874" top="0.35433070866141736" bottom="0.5118110236220472" header="0.2755905511811024" footer="0.4724409448818898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2009-02-06T11:07:52Z</cp:lastPrinted>
  <dcterms:created xsi:type="dcterms:W3CDTF">1996-11-05T10:16:36Z</dcterms:created>
  <dcterms:modified xsi:type="dcterms:W3CDTF">2021-03-25T14:36:41Z</dcterms:modified>
  <cp:category/>
  <cp:version/>
  <cp:contentType/>
  <cp:contentStatus/>
</cp:coreProperties>
</file>